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<sst xmlns="http://schemas.openxmlformats.org/spreadsheetml/2006/main" count="269" uniqueCount="201">
  <si>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</si>
  <si>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</si>
  <si>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</si>
  <si>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</si>
  <si>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</si>
  <si>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</si>
  <si>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</si>
  <si>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</si>
  <si>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</si>
  <si>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</si>
  <si>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</si>
  <si>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</si>
  <si>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</si>
  <si>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</si>
  <si>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</si>
  <si>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</si>
  <si>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</si>
  <si>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</si>
  <si>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</si>
  <si>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</si>
  <si>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</si>
  <si>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</si>
  <si>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</si>
  <si>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</si>
  <si>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</si>
  <si>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</si>
  <si>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</si>
  <si>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</si>
  <si>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</si>
  <si>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</si>
  <si>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</si>
  <si>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</si>
  <si>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</si>
  <si>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</si>
  <si>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</si>
  <si>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</si>
  <si>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</si>
  <si>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</si>
  <si>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</si>
  <si>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</si>
  <si>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</si>
  <si>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</si>
  <si>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</si>
  <si>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</si>
  <si>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</si>
  <si>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</si>
  <si>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</si>
  <si>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</si>
  <si>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</si>
  <si>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</si>
  <si>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</si>
  <si>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</si>
  <si>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</si>
  <si>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</si>
  <si>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</si>
  <si>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</si>
  <si>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</si>
  <si>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</si>
  <si>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</si>
  <si>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</si>
  <si>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</si>
  <si>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</si>
  <si>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</si>
  <si>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</si>
  <si>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</si>
  <si>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</si>
  <si>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</si>
  <si>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</si>
  <si>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</si>
  <si>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</si>
  <si>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</si>
  <si>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</si>
  <si>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</si>
  <si>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</si>
  <si>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</si>
  <si>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</si>
  <si>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</si>
  <si>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</si>
  <si>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</si>
  <si>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</si>
  <si>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</si>
  <si>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</si>
  <si>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</si>
  <si>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</si>
  <si>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</si>
  <si>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</si>
  <si>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</si>
  <si>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</si>
  <si>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</si>
  <si>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</si>
  <si>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</si>
  <si>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</si>
  <si>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</si>
  <si>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</si>
  <si>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</si>
  <si>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</si>
  <si>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</si>
  <si>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</si>
  <si>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</si>
  <si>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</si>
  <si>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</si>
  <si>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</si>
  <si>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</si>
  <si>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</si>
  <si>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</si>
  <si>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</si>
  <si>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</si>
  <si>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</si>
  <si>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</si>
  <si>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</si>
  <si>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</si>
  <si>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</si>
  <si>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</si>
  <si>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</si>
  <si>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</si>
  <si>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</si>
  <si>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</si>
  <si>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</si>
  <si>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</si>
  <si>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</si>
  <si>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</si>
  <si>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</si>
  <si>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</si>
  <si>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</si>
  <si>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</si>
  <si>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</si>
  <si>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</si>
  <si>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</si>
  <si>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</si>
  <si>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</si>
  <si>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</si>
  <si>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</si>
  <si>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</si>
  <si>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</si>
  <si>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</si>
  <si>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</si>
  <si>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</si>
  <si>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</si>
  <si>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</si>
  <si>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</si>
  <si>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</si>
  <si>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</si>
  <si>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</si>
  <si>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</si>
  <si>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</si>
  <si>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</si>
  <si>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</si>
  <si>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</si>
  <si>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</si>
  <si>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</si>
  <si>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</si>
  <si>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</si>
  <si>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</si>
  <si>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</si>
  <si>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</si>
  <si>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</si>
  <si>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</si>
  <si>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</si>
  <si>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</si>
  <si>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</si>
  <si>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</si>
  <si>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</si>
  <si>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</si>
  <si>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</si>
  <si>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</si>
  <si>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</si>
  <si>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</si>
  <si>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</si>
  <si>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</si>
  <si>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</si>
  <si>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</si>
  <si>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</si>
  <si>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</si>
  <si>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</si>
  <si>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</si>
  <si>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</si>
  <si>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</si>
  <si>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</si>
  <si>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</si>
  <si>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</si>
  <si>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</si>
  <si>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</si>
  <si>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</si>
  <si>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</si>
  <si>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</si>
  <si>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</si>
  <si>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</si>
  <si>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</si>
  <si>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</si>
  <si>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</si>
  <si>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</si>
  <si>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Пирятинський районний суд Полтавської області</t>
  </si>
  <si>
    <t>37000.м. Пирятин.вул. Ярмаркова 17</t>
  </si>
  <si>
    <t>Доручення судів України / іноземних судів</t>
  </si>
  <si>
    <t xml:space="preserve">Розглянуто справ судом присяжних </t>
  </si>
  <si>
    <t>Л.М. Гвоздь</t>
  </si>
  <si>
    <t>Л.Ф. Овдієнко</t>
  </si>
  <si>
    <t>05358 2-24-16</t>
  </si>
  <si>
    <t>05358 3-22-95</t>
  </si>
  <si>
    <t>inbox@pr.pl.court.gov.ua</t>
  </si>
  <si>
    <t>6 липня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</si>
</sst>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&amp;LF1EA456D&amp;C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84</v>
      </c>
      <c r="F6" s="90">
        <v>55</v>
      </c>
      <c r="G6" s="90"/>
      <c r="H6" s="90">
        <v>60</v>
      </c>
      <c r="I6" s="90" t="s">
        <v>180</v>
      </c>
      <c r="J6" s="90">
        <v>24</v>
      </c>
      <c r="K6" s="91">
        <v>8</v>
      </c>
      <c r="L6" s="101">
        <f>E6-F6</f>
        <v>29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183</v>
      </c>
      <c r="F7" s="90">
        <v>178</v>
      </c>
      <c r="G7" s="90">
        <v>1</v>
      </c>
      <c r="H7" s="90">
        <v>181</v>
      </c>
      <c r="I7" s="90">
        <v>154</v>
      </c>
      <c r="J7" s="90">
        <v>2</v>
      </c>
      <c r="K7" s="91"/>
      <c r="L7" s="101">
        <f>E7-F7</f>
        <v>5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39</v>
      </c>
      <c r="F9" s="90">
        <v>31</v>
      </c>
      <c r="G9" s="90"/>
      <c r="H9" s="90">
        <v>35</v>
      </c>
      <c r="I9" s="90">
        <v>26</v>
      </c>
      <c r="J9" s="90">
        <v>4</v>
      </c>
      <c r="K9" s="91"/>
      <c r="L9" s="101">
        <f>E9-F9</f>
        <v>8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306</v>
      </c>
      <c r="F14" s="105">
        <f>SUM(F6:F13)</f>
        <v>264</v>
      </c>
      <c r="G14" s="105">
        <f>SUM(G6:G13)</f>
        <v>1</v>
      </c>
      <c r="H14" s="105">
        <f>SUM(H6:H13)</f>
        <v>276</v>
      </c>
      <c r="I14" s="105">
        <f>SUM(I6:I13)</f>
        <v>180</v>
      </c>
      <c r="J14" s="105">
        <f>SUM(J6:J13)</f>
        <v>30</v>
      </c>
      <c r="K14" s="105">
        <f>SUM(K6:K13)</f>
        <v>8</v>
      </c>
      <c r="L14" s="101">
        <f>E14-F14</f>
        <v>42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6</v>
      </c>
      <c r="F15" s="92">
        <v>6</v>
      </c>
      <c r="G15" s="92"/>
      <c r="H15" s="92">
        <v>6</v>
      </c>
      <c r="I15" s="92">
        <v>2</v>
      </c>
      <c r="J15" s="92"/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4</v>
      </c>
      <c r="F16" s="92">
        <v>2</v>
      </c>
      <c r="G16" s="92"/>
      <c r="H16" s="92">
        <v>4</v>
      </c>
      <c r="I16" s="92">
        <v>4</v>
      </c>
      <c r="J16" s="92"/>
      <c r="K16" s="91"/>
      <c r="L16" s="101">
        <f>E16-F16</f>
        <v>2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1</v>
      </c>
      <c r="F17" s="92">
        <v>1</v>
      </c>
      <c r="G17" s="92"/>
      <c r="H17" s="92">
        <v>1</v>
      </c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3</v>
      </c>
      <c r="F18" s="91">
        <v>3</v>
      </c>
      <c r="G18" s="91"/>
      <c r="H18" s="91">
        <v>3</v>
      </c>
      <c r="I18" s="91">
        <v>2</v>
      </c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12</v>
      </c>
      <c r="F22" s="91">
        <v>10</v>
      </c>
      <c r="G22" s="91"/>
      <c r="H22" s="91">
        <v>12</v>
      </c>
      <c r="I22" s="91">
        <v>6</v>
      </c>
      <c r="J22" s="91"/>
      <c r="K22" s="91"/>
      <c r="L22" s="101">
        <f>E22-F22</f>
        <v>2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111</v>
      </c>
      <c r="F23" s="91">
        <v>108</v>
      </c>
      <c r="G23" s="91"/>
      <c r="H23" s="91">
        <v>103</v>
      </c>
      <c r="I23" s="91">
        <v>83</v>
      </c>
      <c r="J23" s="91">
        <v>8</v>
      </c>
      <c r="K23" s="91"/>
      <c r="L23" s="101">
        <f>E23-F23</f>
        <v>3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1</v>
      </c>
      <c r="F24" s="91"/>
      <c r="G24" s="91"/>
      <c r="H24" s="91">
        <v>1</v>
      </c>
      <c r="I24" s="91"/>
      <c r="J24" s="91"/>
      <c r="K24" s="91"/>
      <c r="L24" s="101">
        <f>E24-F24</f>
        <v>1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286</v>
      </c>
      <c r="F25" s="91">
        <v>276</v>
      </c>
      <c r="G25" s="91"/>
      <c r="H25" s="91">
        <v>268</v>
      </c>
      <c r="I25" s="91">
        <v>257</v>
      </c>
      <c r="J25" s="91">
        <v>18</v>
      </c>
      <c r="K25" s="91"/>
      <c r="L25" s="101">
        <f>E25-F25</f>
        <v>10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355</v>
      </c>
      <c r="F26" s="91">
        <v>259</v>
      </c>
      <c r="G26" s="91"/>
      <c r="H26" s="91">
        <v>238</v>
      </c>
      <c r="I26" s="91">
        <v>189</v>
      </c>
      <c r="J26" s="91">
        <v>117</v>
      </c>
      <c r="K26" s="91">
        <v>6</v>
      </c>
      <c r="L26" s="101">
        <f>E26-F26</f>
        <v>96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45</v>
      </c>
      <c r="F27" s="91">
        <v>45</v>
      </c>
      <c r="G27" s="91"/>
      <c r="H27" s="91">
        <v>43</v>
      </c>
      <c r="I27" s="91">
        <v>41</v>
      </c>
      <c r="J27" s="91">
        <v>2</v>
      </c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49</v>
      </c>
      <c r="F28" s="91">
        <v>41</v>
      </c>
      <c r="G28" s="91"/>
      <c r="H28" s="91">
        <v>35</v>
      </c>
      <c r="I28" s="91">
        <v>32</v>
      </c>
      <c r="J28" s="91">
        <v>14</v>
      </c>
      <c r="K28" s="91"/>
      <c r="L28" s="101">
        <f>E28-F28</f>
        <v>8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</v>
      </c>
      <c r="F29" s="91">
        <v>1</v>
      </c>
      <c r="G29" s="91"/>
      <c r="H29" s="91">
        <v>1</v>
      </c>
      <c r="I29" s="91"/>
      <c r="J29" s="91"/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24</v>
      </c>
      <c r="F33" s="91">
        <v>22</v>
      </c>
      <c r="G33" s="91"/>
      <c r="H33" s="91">
        <v>23</v>
      </c>
      <c r="I33" s="91">
        <v>19</v>
      </c>
      <c r="J33" s="91">
        <v>1</v>
      </c>
      <c r="K33" s="91"/>
      <c r="L33" s="101">
        <f>E33-F33</f>
        <v>2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574</v>
      </c>
      <c r="F37" s="91">
        <v>463</v>
      </c>
      <c r="G37" s="91"/>
      <c r="H37" s="91">
        <v>414</v>
      </c>
      <c r="I37" s="91">
        <v>323</v>
      </c>
      <c r="J37" s="91">
        <v>160</v>
      </c>
      <c r="K37" s="91">
        <v>6</v>
      </c>
      <c r="L37" s="101">
        <f>E37-F37</f>
        <v>111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170</v>
      </c>
      <c r="F38" s="91">
        <v>157</v>
      </c>
      <c r="G38" s="91"/>
      <c r="H38" s="91">
        <v>163</v>
      </c>
      <c r="I38" s="91" t="s">
        <v>180</v>
      </c>
      <c r="J38" s="91">
        <v>7</v>
      </c>
      <c r="K38" s="91"/>
      <c r="L38" s="101">
        <f>E38-F38</f>
        <v>13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4</v>
      </c>
      <c r="F39" s="91">
        <v>4</v>
      </c>
      <c r="G39" s="91"/>
      <c r="H39" s="91">
        <v>4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</v>
      </c>
      <c r="F40" s="91">
        <v>1</v>
      </c>
      <c r="G40" s="91"/>
      <c r="H40" s="91">
        <v>1</v>
      </c>
      <c r="I40" s="91">
        <v>1</v>
      </c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171</v>
      </c>
      <c r="F41" s="91">
        <f aca="true" t="shared" si="0" ref="F41:K41">F38+F40</f>
        <v>158</v>
      </c>
      <c r="G41" s="91">
        <f t="shared" si="0"/>
        <v>0</v>
      </c>
      <c r="H41" s="91">
        <f t="shared" si="0"/>
        <v>164</v>
      </c>
      <c r="I41" s="91">
        <f>I40</f>
        <v>1</v>
      </c>
      <c r="J41" s="91">
        <f t="shared" si="0"/>
        <v>7</v>
      </c>
      <c r="K41" s="91">
        <f t="shared" si="0"/>
        <v>0</v>
      </c>
      <c r="L41" s="101">
        <f>E41-F41</f>
        <v>13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1063</v>
      </c>
      <c r="F42" s="91">
        <f aca="true" t="shared" si="1" ref="F42:K42">F14+F22+F37+F41</f>
        <v>895</v>
      </c>
      <c r="G42" s="91">
        <f t="shared" si="1"/>
        <v>1</v>
      </c>
      <c r="H42" s="91">
        <f t="shared" si="1"/>
        <v>866</v>
      </c>
      <c r="I42" s="91">
        <f t="shared" si="1"/>
        <v>510</v>
      </c>
      <c r="J42" s="91">
        <f t="shared" si="1"/>
        <v>197</v>
      </c>
      <c r="K42" s="91">
        <f t="shared" si="1"/>
        <v>14</v>
      </c>
      <c r="L42" s="101">
        <f>E42-F42</f>
        <v>168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&amp;LF1EA456D&amp;CФорма № 1-мзс, Підрозділ: Пирятинський районний суд Полтавської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4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4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20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4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4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1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1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1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/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30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2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3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19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95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8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3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6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4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1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41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10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10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7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/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6" r:id="rId1"/>
  <headerFooter>
    <oddFooter>&amp;LF1EA456D&amp;CФорма № 1-мзс, Підрозділ: Пирятинський районний суд Полтавської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60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52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33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8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2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1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>
        <v>1</v>
      </c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107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13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27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1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3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8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4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64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333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241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5743840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1703763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>
        <v>1</v>
      </c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3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1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65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4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217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1634191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35049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4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263</v>
      </c>
      <c r="F58" s="96">
        <v>9</v>
      </c>
      <c r="G58" s="96">
        <v>3</v>
      </c>
      <c r="H58" s="96"/>
      <c r="I58" s="96">
        <v>1</v>
      </c>
    </row>
    <row r="59" spans="1:9" ht="13.5" customHeight="1">
      <c r="A59" s="266" t="s">
        <v>31</v>
      </c>
      <c r="B59" s="266"/>
      <c r="C59" s="266"/>
      <c r="D59" s="266"/>
      <c r="E59" s="96">
        <v>12</v>
      </c>
      <c r="F59" s="96"/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327</v>
      </c>
      <c r="F60" s="96">
        <v>79</v>
      </c>
      <c r="G60" s="96">
        <v>4</v>
      </c>
      <c r="H60" s="96">
        <v>2</v>
      </c>
      <c r="I60" s="96">
        <v>2</v>
      </c>
    </row>
    <row r="61" spans="1:9" ht="13.5" customHeight="1">
      <c r="A61" s="180" t="s">
        <v>115</v>
      </c>
      <c r="B61" s="180"/>
      <c r="C61" s="180"/>
      <c r="D61" s="180"/>
      <c r="E61" s="96">
        <v>162</v>
      </c>
      <c r="F61" s="96">
        <v>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&amp;LF1EA456D&amp;CФорма № 1-мзс, Підрозділ: Пирятинський районний суд Полтавської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0.07106598984771574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0.26666666666666666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0.0375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0.9675977653631285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288.6666666666667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354.3333333333333</v>
      </c>
    </row>
    <row r="11" spans="1:4" ht="16.5" customHeight="1">
      <c r="A11" s="191" t="s">
        <v>65</v>
      </c>
      <c r="B11" s="193"/>
      <c r="C11" s="14">
        <v>9</v>
      </c>
      <c r="D11" s="94">
        <v>43</v>
      </c>
    </row>
    <row r="12" spans="1:4" ht="16.5" customHeight="1">
      <c r="A12" s="295" t="s">
        <v>110</v>
      </c>
      <c r="B12" s="295"/>
      <c r="C12" s="14">
        <v>10</v>
      </c>
      <c r="D12" s="94">
        <v>22</v>
      </c>
    </row>
    <row r="13" spans="1:4" ht="16.5" customHeight="1">
      <c r="A13" s="295" t="s">
        <v>31</v>
      </c>
      <c r="B13" s="295"/>
      <c r="C13" s="14">
        <v>11</v>
      </c>
      <c r="D13" s="94">
        <v>19</v>
      </c>
    </row>
    <row r="14" spans="1:4" ht="16.5" customHeight="1">
      <c r="A14" s="295" t="s">
        <v>111</v>
      </c>
      <c r="B14" s="295"/>
      <c r="C14" s="14">
        <v>12</v>
      </c>
      <c r="D14" s="94">
        <v>65</v>
      </c>
    </row>
    <row r="15" spans="1:4" ht="16.5" customHeight="1">
      <c r="A15" s="295" t="s">
        <v>115</v>
      </c>
      <c r="B15" s="295"/>
      <c r="C15" s="14">
        <v>13</v>
      </c>
      <c r="D15" s="94">
        <v>23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&amp;LF1EA456D&amp;CФорма № 1-мзс, Підрозділ: Пирятинський районний суд Полтавської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Якименко</cp:lastModifiedBy>
  <cp:lastPrinted>2018-03-28T07:45:37Z</cp:lastPrinted>
  <dcterms:created xsi:type="dcterms:W3CDTF">2004-04-20T14:33:35Z</dcterms:created>
  <dcterms:modified xsi:type="dcterms:W3CDTF">2018-07-10T11:18:48Z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1-мзс_00544_2.2018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F1EA456D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